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8_{94FD0C9D-2E76-46E9-9839-4A5482C8D3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Arkusz1!$C$4:$I$70</definedName>
  </definedNames>
  <calcPr calcId="191029"/>
</workbook>
</file>

<file path=xl/calcChain.xml><?xml version="1.0" encoding="utf-8"?>
<calcChain xmlns="http://schemas.openxmlformats.org/spreadsheetml/2006/main">
  <c r="H9" i="1" l="1"/>
  <c r="I9" i="1" s="1"/>
  <c r="H68" i="1"/>
  <c r="I68" i="1" s="1"/>
  <c r="H67" i="1"/>
  <c r="H66" i="1"/>
  <c r="H65" i="1"/>
  <c r="I65" i="1" s="1"/>
  <c r="I69" i="1"/>
  <c r="H45" i="1"/>
  <c r="I45" i="1" s="1"/>
  <c r="H46" i="1"/>
  <c r="I46" i="1" s="1"/>
  <c r="H63" i="1"/>
  <c r="I63" i="1" s="1"/>
  <c r="H62" i="1"/>
  <c r="H59" i="1"/>
  <c r="H58" i="1"/>
  <c r="I58" i="1" s="1"/>
  <c r="H39" i="1"/>
  <c r="I39" i="1" s="1"/>
  <c r="H38" i="1"/>
  <c r="H64" i="1" l="1"/>
  <c r="I66" i="1"/>
  <c r="I67" i="1"/>
  <c r="I62" i="1"/>
  <c r="I59" i="1"/>
  <c r="I38" i="1"/>
  <c r="H54" i="1"/>
  <c r="H55" i="1"/>
  <c r="H53" i="1"/>
  <c r="F51" i="1"/>
  <c r="H51" i="1" s="1"/>
  <c r="F49" i="1"/>
  <c r="F50" i="1" s="1"/>
  <c r="H50" i="1" s="1"/>
  <c r="H41" i="1"/>
  <c r="H42" i="1"/>
  <c r="H43" i="1"/>
  <c r="H44" i="1"/>
  <c r="H40" i="1"/>
  <c r="H61" i="1"/>
  <c r="H60" i="1"/>
  <c r="H57" i="1" s="1"/>
  <c r="H29" i="1"/>
  <c r="H30" i="1"/>
  <c r="H31" i="1"/>
  <c r="H32" i="1"/>
  <c r="H33" i="1"/>
  <c r="H34" i="1"/>
  <c r="H35" i="1"/>
  <c r="H23" i="1"/>
  <c r="H24" i="1"/>
  <c r="H25" i="1"/>
  <c r="H26" i="1"/>
  <c r="H27" i="1"/>
  <c r="H28" i="1"/>
  <c r="H22" i="1"/>
  <c r="H21" i="1"/>
  <c r="H20" i="1"/>
  <c r="H19" i="1"/>
  <c r="I64" i="1" l="1"/>
  <c r="H37" i="1"/>
  <c r="H49" i="1"/>
  <c r="I49" i="1" s="1"/>
  <c r="I50" i="1"/>
  <c r="I19" i="1"/>
  <c r="I28" i="1"/>
  <c r="I24" i="1"/>
  <c r="I29" i="1"/>
  <c r="I40" i="1"/>
  <c r="I41" i="1"/>
  <c r="I51" i="1"/>
  <c r="I22" i="1"/>
  <c r="I25" i="1"/>
  <c r="I34" i="1"/>
  <c r="I30" i="1"/>
  <c r="I61" i="1"/>
  <c r="I55" i="1"/>
  <c r="I21" i="1"/>
  <c r="I26" i="1"/>
  <c r="I35" i="1"/>
  <c r="I31" i="1"/>
  <c r="I60" i="1"/>
  <c r="I43" i="1"/>
  <c r="I53" i="1"/>
  <c r="H52" i="1"/>
  <c r="I20" i="1"/>
  <c r="I27" i="1"/>
  <c r="I23" i="1"/>
  <c r="I32" i="1"/>
  <c r="I44" i="1"/>
  <c r="I33" i="1"/>
  <c r="I54" i="1"/>
  <c r="I42" i="1"/>
  <c r="H18" i="1"/>
  <c r="H17" i="1"/>
  <c r="H16" i="1" l="1"/>
  <c r="H48" i="1"/>
  <c r="H47" i="1" s="1"/>
  <c r="I17" i="1"/>
  <c r="I37" i="1"/>
  <c r="H36" i="1"/>
  <c r="I52" i="1"/>
  <c r="I18" i="1"/>
  <c r="H15" i="1"/>
  <c r="H14" i="1"/>
  <c r="F12" i="1"/>
  <c r="F13" i="1" s="1"/>
  <c r="H13" i="1" s="1"/>
  <c r="I48" i="1" l="1"/>
  <c r="I14" i="1"/>
  <c r="I36" i="1"/>
  <c r="I13" i="1"/>
  <c r="I47" i="1"/>
  <c r="I15" i="1"/>
  <c r="H12" i="1"/>
  <c r="H11" i="1" s="1"/>
  <c r="I12" i="1" l="1"/>
  <c r="H56" i="1" l="1"/>
  <c r="I16" i="1" s="1"/>
  <c r="I57" i="1"/>
  <c r="I11" i="1"/>
  <c r="H10" i="1" l="1"/>
  <c r="I10" i="1" s="1"/>
  <c r="I56" i="1"/>
  <c r="H70" i="1" l="1"/>
  <c r="I70" i="1" l="1"/>
  <c r="J69" i="1"/>
  <c r="J63" i="1" l="1"/>
  <c r="J62" i="1" s="1"/>
  <c r="J61" i="1" l="1"/>
  <c r="J60" i="1" l="1"/>
  <c r="J59" i="1" l="1"/>
  <c r="J58" i="1" l="1"/>
  <c r="J57" i="1" s="1"/>
  <c r="J56" i="1" l="1"/>
  <c r="J55" i="1" l="1"/>
  <c r="J54" i="1" l="1"/>
  <c r="J53" i="1" l="1"/>
  <c r="J52" i="1" l="1"/>
  <c r="J51" i="1" l="1"/>
  <c r="J50" i="1" l="1"/>
  <c r="J49" i="1" l="1"/>
  <c r="J48" i="1" l="1"/>
  <c r="J47" i="1" l="1"/>
  <c r="J46" i="1" s="1"/>
  <c r="J45" i="1" l="1"/>
  <c r="J44" i="1"/>
  <c r="J43" i="1" l="1"/>
  <c r="J42" i="1" l="1"/>
  <c r="J41" i="1" l="1"/>
  <c r="J40" i="1" l="1"/>
  <c r="J39" i="1" l="1"/>
  <c r="J38" i="1" l="1"/>
  <c r="J37" i="1" l="1"/>
  <c r="J36" i="1" l="1"/>
  <c r="J68" i="1" l="1"/>
  <c r="J66" i="1" l="1"/>
  <c r="J65" i="1" l="1"/>
  <c r="J35" i="1" l="1"/>
  <c r="J34" i="1" l="1"/>
  <c r="J33" i="1" l="1"/>
  <c r="J32" i="1" l="1"/>
  <c r="J31" i="1" l="1"/>
  <c r="J30" i="1" l="1"/>
  <c r="J29" i="1" l="1"/>
  <c r="J28" i="1" l="1"/>
  <c r="J27" i="1" l="1"/>
  <c r="J26" i="1" l="1"/>
  <c r="J25" i="1" l="1"/>
  <c r="J24" i="1" l="1"/>
  <c r="J23" i="1" l="1"/>
  <c r="J22" i="1" l="1"/>
  <c r="J21" i="1" l="1"/>
  <c r="J20" i="1" l="1"/>
  <c r="J19" i="1" l="1"/>
  <c r="J18" i="1" l="1"/>
  <c r="J17" i="1" l="1"/>
  <c r="J16" i="1" l="1"/>
  <c r="J15" i="1" l="1"/>
  <c r="J14" i="1" l="1"/>
  <c r="J13" i="1" l="1"/>
  <c r="J12" i="1" l="1"/>
  <c r="J11" i="1" l="1"/>
  <c r="J10" i="1" l="1"/>
  <c r="J9" i="1" l="1"/>
</calcChain>
</file>

<file path=xl/sharedStrings.xml><?xml version="1.0" encoding="utf-8"?>
<sst xmlns="http://schemas.openxmlformats.org/spreadsheetml/2006/main" count="177" uniqueCount="112">
  <si>
    <t>Lp.</t>
  </si>
  <si>
    <t>Rodzaj robót</t>
  </si>
  <si>
    <t>Ilość</t>
  </si>
  <si>
    <t>Całkowita kwota netto</t>
  </si>
  <si>
    <t>I</t>
  </si>
  <si>
    <t>kpl.</t>
  </si>
  <si>
    <t>Kwota netto jedn.</t>
  </si>
  <si>
    <t>II</t>
  </si>
  <si>
    <t>2.1</t>
  </si>
  <si>
    <t>2.2</t>
  </si>
  <si>
    <t>Wykaz oraz wartość robót</t>
  </si>
  <si>
    <t>Jed. miary</t>
  </si>
  <si>
    <t>1.1</t>
  </si>
  <si>
    <t>1.2</t>
  </si>
  <si>
    <t>m3</t>
  </si>
  <si>
    <t>m2</t>
  </si>
  <si>
    <t>m</t>
  </si>
  <si>
    <t>Szacunkowe zestawienie kosztów</t>
  </si>
  <si>
    <t>III</t>
  </si>
  <si>
    <t>1.3</t>
  </si>
  <si>
    <t>h</t>
  </si>
  <si>
    <t>2.3</t>
  </si>
  <si>
    <t>2.4</t>
  </si>
  <si>
    <t>2.5</t>
  </si>
  <si>
    <t>2.6</t>
  </si>
  <si>
    <t>Roboty ziemne - wykopy wraz z odwodnieniem</t>
  </si>
  <si>
    <t>Odtworzenia nawierzchni</t>
  </si>
  <si>
    <t>Roboty montażowe</t>
  </si>
  <si>
    <t>IV</t>
  </si>
  <si>
    <t>V</t>
  </si>
  <si>
    <t>1.4</t>
  </si>
  <si>
    <t>1.5</t>
  </si>
  <si>
    <t>1.6</t>
  </si>
  <si>
    <t>1.7</t>
  </si>
  <si>
    <t>Wykonanie projektów architektoniczno-budowalanych, projektów technicznych oraz wykonawczych wraz z uzyskaniem pozwolenia na budowę / zgłoszenia robót</t>
  </si>
  <si>
    <t>Przyłącza kanalizacyjne z rur PCV dz160mm wraz z uzbrojeniem (studnie tworzywowe dz300-400mm)</t>
  </si>
  <si>
    <t>Budowa sieci wodociągowej wraz z przyłączami w m. Siedliszcze oraz Marynin</t>
  </si>
  <si>
    <t>Budowa przydomowych oczyszczalni ścieków</t>
  </si>
  <si>
    <t>Dostawa i montaż zestawu hydroforowego Wola Korybutowa Pierwsza</t>
  </si>
  <si>
    <t>Dostawa i montaż zestawu hydroforowego Mogilnica</t>
  </si>
  <si>
    <t>Dostawa i montaż układu sterowniczego</t>
  </si>
  <si>
    <t>Zabezpiecznie antykorozyjne zbiornika wody pitnej Wola Korybutowa Pierwsza</t>
  </si>
  <si>
    <t>Zabezpiecznie antykorozyjne zbiornika wody pitnej Mogilnica</t>
  </si>
  <si>
    <t>Rurociągi z rur  dz160-200</t>
  </si>
  <si>
    <t>Drugie płukanie budowanego wodociągu o średnicy do 150 mm; L=1291</t>
  </si>
  <si>
    <t xml:space="preserve">Wodna próba szczelności budowanych odcinków wodociągu z rur PE dn160PE </t>
  </si>
  <si>
    <t>Wodna próba szczelności budowanych odcinków wodociągu z rur PE dn40</t>
  </si>
  <si>
    <t>Wodna próba szczelności budowanych odcinków wodociągu z rur PE dn63</t>
  </si>
  <si>
    <t>Wodna próba szczelności budowanych odcinków wodociągu z rur PE dn32</t>
  </si>
  <si>
    <t>System monitoringu i wizualizacji węzłów wodociągowych w technologii GSM/GPRS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</si>
  <si>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</si>
  <si>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</si>
  <si>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</si>
  <si>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</si>
  <si>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</si>
  <si>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</si>
  <si>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</si>
  <si>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</si>
  <si>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</si>
  <si>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</si>
  <si>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</si>
  <si>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</si>
  <si>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</si>
  <si>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Odwodnienie wykopów na czas prowdzenia robót (przyjęto pompowanie przez 24h/d przez 20dni)</t>
  </si>
  <si>
    <t>Wykopy pod obiekty wraz z zabezpieczeniem wykopów - grunt do wbudowania oraz częściowy wywóz</t>
  </si>
  <si>
    <t>Dostawa i montaż przydomowej oczyszczalni ścieków RLM 1-4</t>
  </si>
  <si>
    <t>Dostawa i montaż przydomowej oczyszczalni ścieków RLM 5-6</t>
  </si>
  <si>
    <t xml:space="preserve">1.8 </t>
  </si>
  <si>
    <t>Zabezpieczenie dostaw wody na czas prowadzenia robót</t>
  </si>
  <si>
    <t>1.9</t>
  </si>
  <si>
    <t xml:space="preserve">Próby oraz dezynfekcja </t>
  </si>
  <si>
    <t>Przebudowa instalacji technicznej - dostosowanie do nowego układu, przebudowa rurociągów</t>
  </si>
  <si>
    <t>Wymiana pompy głębinowej</t>
  </si>
  <si>
    <t>Oczyszczenie istniejącej kolumny filtrowej i pompowanie oczyszczające</t>
  </si>
  <si>
    <t>Orurowanie studni – stal nierdzewna AISI304</t>
  </si>
  <si>
    <t>Okablowanie zasilające i sterujące</t>
  </si>
  <si>
    <t>VI</t>
  </si>
  <si>
    <t>Punkt pomiarowy dla DN160</t>
  </si>
  <si>
    <t>Obudowa studni z armaturą przyłączeniową – naziemna z laminatu poliestrowo-szklanego, termoizolacyjna</t>
  </si>
  <si>
    <t>Demontaż istniejącego zestawu hydraforowego wraz z osprzętem</t>
  </si>
  <si>
    <t>Zasypywanie wykopów piaskiem wraz z zagęszczeniem (gruntu nadającego się do zagęszczenia)</t>
  </si>
  <si>
    <t>Odwodnienie wykopów na czas prowdzenia robót (przyjęto pompowanie przez 24h/d przez 10 dni)</t>
  </si>
  <si>
    <t>VII</t>
  </si>
  <si>
    <t>„Zrównoważony rozwój gospodarki wodno-kanalizacyjnej w Gminie Siedliszcze – 
[Infrastruktura i Przyszłość]”</t>
  </si>
  <si>
    <t>Przyłącza z rur PE dz32-63</t>
  </si>
  <si>
    <t>Punkt pomiarowy dla DN110</t>
  </si>
  <si>
    <t>Integracja systemu z portalem https://enaleznosci.siedliszcze.pl/</t>
  </si>
  <si>
    <t>TIK - wdrożenie technologii informacyjno-komunikacyjnej u ostatecznego odbiorcy</t>
  </si>
  <si>
    <t>Razem =  I+II+III+IV+V+VI+VII</t>
  </si>
  <si>
    <t>Dokumentacja powykonawcza. Pozwolenia wodnoprawne. Pozwolenie na użytkowanie. Badania. Inne opracowania wymagane prawem - komplet</t>
  </si>
  <si>
    <t>Roboty montażowe na sieci wodociągowej</t>
  </si>
  <si>
    <t>Modernizacja przepompowni wody na sieci wodociągowejw m. Wola Korybutowa Pierwsza oraz Mogilnicy</t>
  </si>
  <si>
    <t>Wymiana studni głębinowej na sieci wodociągowej w m. Bezek - Kolonia</t>
  </si>
  <si>
    <t>Całkowita kwota brutto
przy stawce 23%</t>
  </si>
  <si>
    <t xml:space="preserve">Inwestor: Gmina Siedliszcze z siedzibą ul. Szpitalna 15a, 22 – 130 Siedliszcze </t>
  </si>
  <si>
    <r>
      <rPr>
        <sz val="14"/>
        <rFont val="Calibri Light"/>
        <family val="2"/>
        <charset val="238"/>
      </rPr>
      <t>Rury osłonowe w gotowym wykopie i podłożu DN250 L=21,0m</t>
    </r>
  </si>
  <si>
    <r>
      <rPr>
        <sz val="14"/>
        <rFont val="Calibri Light"/>
        <family val="2"/>
        <charset val="238"/>
      </rPr>
      <t>Przewiert maszyną do wierceń poziomych rury osłonowej dn250stal L=21,0m</t>
    </r>
  </si>
  <si>
    <r>
      <rPr>
        <sz val="14"/>
        <rFont val="Calibri Light"/>
        <family val="2"/>
        <charset val="238"/>
      </rPr>
      <t>Zasuwa żeliwna DN 150 , z żeliwa sferoidalnego , z obudową i skrzynką uliczną</t>
    </r>
  </si>
  <si>
    <r>
      <rPr>
        <sz val="14"/>
        <rFont val="Calibri Light"/>
        <family val="2"/>
        <charset val="238"/>
      </rPr>
      <t>kpl.</t>
    </r>
  </si>
  <si>
    <r>
      <rPr>
        <sz val="14"/>
        <rFont val="Calibri Light"/>
        <family val="2"/>
        <charset val="238"/>
      </rPr>
      <t>Hydrant pożarowy nadziemny DN80 wraz z zasuwą i skrzynką uliczna wraz z obudową</t>
    </r>
  </si>
  <si>
    <r>
      <rPr>
        <sz val="14"/>
        <rFont val="Calibri Light"/>
        <family val="2"/>
        <charset val="238"/>
      </rPr>
      <t>Opaska do nawiercania dn160/32 z zasuwą</t>
    </r>
  </si>
  <si>
    <r>
      <rPr>
        <sz val="14"/>
        <rFont val="Calibri Light"/>
        <family val="2"/>
        <charset val="238"/>
      </rPr>
      <t>szt.</t>
    </r>
  </si>
  <si>
    <r>
      <rPr>
        <sz val="14"/>
        <rFont val="Calibri Light"/>
        <family val="2"/>
        <charset val="238"/>
      </rPr>
      <t>Opaska do nawiercania dn160/40 z zasuwą</t>
    </r>
  </si>
  <si>
    <r>
      <rPr>
        <sz val="14"/>
        <rFont val="Calibri Light"/>
        <family val="2"/>
        <charset val="238"/>
      </rPr>
      <t>Opaska do nawiercania dn160/63 z zasuwą</t>
    </r>
  </si>
  <si>
    <r>
      <rPr>
        <sz val="14"/>
        <rFont val="Calibri Light"/>
        <family val="2"/>
        <charset val="238"/>
      </rPr>
      <t>mufa zaślepiająca dn32</t>
    </r>
  </si>
  <si>
    <r>
      <rPr>
        <sz val="14"/>
        <rFont val="Calibri Light"/>
        <family val="2"/>
        <charset val="238"/>
      </rPr>
      <t>złącz.</t>
    </r>
  </si>
  <si>
    <r>
      <rPr>
        <sz val="14"/>
        <rFont val="Calibri Light"/>
        <family val="2"/>
        <charset val="238"/>
      </rPr>
      <t>mufa zaślepiająca dn40</t>
    </r>
  </si>
  <si>
    <r>
      <rPr>
        <sz val="14"/>
        <rFont val="Calibri Light"/>
        <family val="2"/>
        <charset val="238"/>
      </rPr>
      <t>mufa zaślepiająca dn63</t>
    </r>
  </si>
  <si>
    <r>
      <rPr>
        <sz val="14"/>
        <rFont val="Calibri Light"/>
        <family val="2"/>
        <charset val="238"/>
      </rPr>
      <t>Płukanie budowanego wodociągu o średnicy do 150 mm (jednokrotne)</t>
    </r>
  </si>
  <si>
    <r>
      <rPr>
        <sz val="14"/>
        <rFont val="Calibri Light"/>
        <family val="2"/>
        <charset val="238"/>
      </rPr>
      <t>m</t>
    </r>
  </si>
  <si>
    <r>
      <rPr>
        <sz val="14"/>
        <rFont val="Calibri Light"/>
        <family val="2"/>
        <charset val="238"/>
      </rPr>
      <t>Dezynfekcja budowanego wodociągu o średnicy do 150 mm</t>
    </r>
  </si>
  <si>
    <r>
      <rPr>
        <sz val="14"/>
        <rFont val="Calibri Light"/>
        <family val="2"/>
        <charset val="238"/>
      </rPr>
      <t>prób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</si>
</sst>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</font>
    <font>
      <sz val="14"/>
      <color theme="1"/>
      <name val="Calibri Light"/>
      <family val="2"/>
      <charset val="238"/>
    </font>
    <font>
      <sz val="14"/>
      <color theme="0"/>
      <name val="Calibri Light"/>
      <family val="2"/>
      <charset val="238"/>
    </font>
    <font>
      <sz val="14"/>
      <name val="Calibri Light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vertical="center" wrapText="1"/>
    </xf>
    <xf numFmtId="0" fontId="1" fillId="3" borderId="19" xfId="0" applyFont="1" applyFill="1" applyBorder="1" applyAlignment="1">
      <alignment horizontal="center" vertical="center"/>
    </xf>
    <xf numFmtId="164" fontId="1" fillId="3" borderId="19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164" fontId="2" fillId="0" borderId="0" xfId="0" applyNumberFormat="1" applyFont="1"/>
    <xf numFmtId="0" fontId="1" fillId="3" borderId="22" xfId="0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2" fillId="8" borderId="23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8" borderId="16" xfId="0" applyNumberFormat="1" applyFont="1" applyFill="1" applyBorder="1" applyAlignment="1">
      <alignment horizontal="center" vertical="center"/>
    </xf>
    <xf numFmtId="49" fontId="2" fillId="8" borderId="23" xfId="0" applyNumberFormat="1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left" vertical="center" wrapText="1"/>
    </xf>
    <xf numFmtId="164" fontId="2" fillId="5" borderId="18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0" fontId="2" fillId="8" borderId="24" xfId="0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left" vertical="center" wrapText="1"/>
    </xf>
    <xf numFmtId="0" fontId="2" fillId="8" borderId="16" xfId="0" applyFont="1" applyFill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left" vertical="center" wrapText="1"/>
    </xf>
    <xf numFmtId="0" fontId="2" fillId="8" borderId="19" xfId="0" applyFont="1" applyFill="1" applyBorder="1" applyAlignment="1">
      <alignment horizontal="center" vertical="center"/>
    </xf>
    <xf numFmtId="164" fontId="2" fillId="5" borderId="19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1" fillId="8" borderId="12" xfId="0" applyNumberFormat="1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164" fontId="1" fillId="3" borderId="16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9" fontId="2" fillId="8" borderId="2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/>
    </xf>
    <xf numFmtId="0" fontId="1" fillId="3" borderId="17" xfId="0" applyFont="1" applyFill="1" applyBorder="1" applyAlignment="1">
      <alignment horizontal="center" vertical="center"/>
    </xf>
    <xf numFmtId="164" fontId="1" fillId="4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164" fontId="1" fillId="5" borderId="19" xfId="0" applyNumberFormat="1" applyFont="1" applyFill="1" applyBorder="1" applyAlignment="1">
      <alignment horizontal="center" vertical="center"/>
    </xf>
    <xf numFmtId="164" fontId="1" fillId="5" borderId="16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4" borderId="17" xfId="0" applyFont="1" applyFill="1" applyBorder="1" applyAlignment="1">
      <alignment horizontal="right" vertical="center" wrapText="1"/>
    </xf>
    <xf numFmtId="0" fontId="1" fillId="4" borderId="20" xfId="0" applyFont="1" applyFill="1" applyBorder="1" applyAlignment="1">
      <alignment horizontal="right" vertical="center" wrapText="1"/>
    </xf>
    <xf numFmtId="0" fontId="1" fillId="4" borderId="18" xfId="0" applyFont="1" applyFill="1" applyBorder="1" applyAlignment="1">
      <alignment horizontal="righ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L74"/>
  <sheetViews>
    <sheetView tabSelected="1" zoomScale="70" zoomScaleNormal="70" workbookViewId="0">
      <selection activeCell="C2" sqref="C2:I2"/>
    </sheetView>
  </sheetViews>
  <sheetFormatPr defaultRowHeight="18" x14ac:dyDescent="0.35"/>
  <cols>
    <col min="1" max="1" width="0.77734375" style="1" customWidth="1"/>
    <col min="2" max="2" width="0" style="1" hidden="1" customWidth="1"/>
    <col min="3" max="3" width="6.6640625" style="1" customWidth="1"/>
    <col min="4" max="4" width="56.44140625" style="1" customWidth="1"/>
    <col min="5" max="5" width="12.88671875" style="5" customWidth="1"/>
    <col min="6" max="6" width="13.88671875" style="5" customWidth="1"/>
    <col min="7" max="7" width="15.5546875" style="5" customWidth="1"/>
    <col min="8" max="8" width="16.5546875" style="5" customWidth="1"/>
    <col min="9" max="9" width="19.21875" style="5" customWidth="1"/>
    <col min="10" max="10" width="9.44140625" style="1" bestFit="1" customWidth="1"/>
    <col min="11" max="11" width="18.109375" style="2" customWidth="1"/>
    <col min="12" max="12" width="9.44140625" style="1" bestFit="1" customWidth="1"/>
    <col min="13" max="13" width="15.44140625" style="1" customWidth="1"/>
    <col min="14" max="16384" width="8.88671875" style="1"/>
  </cols>
  <sheetData>
    <row r="2" spans="3:11" x14ac:dyDescent="0.35">
      <c r="C2" s="68" t="s">
        <v>17</v>
      </c>
      <c r="D2" s="69"/>
      <c r="E2" s="69"/>
      <c r="F2" s="69"/>
      <c r="G2" s="69"/>
      <c r="H2" s="69"/>
      <c r="I2" s="69"/>
    </row>
    <row r="3" spans="3:11" x14ac:dyDescent="0.35">
      <c r="C3" s="3"/>
      <c r="D3" s="3"/>
      <c r="E3" s="4"/>
    </row>
    <row r="4" spans="3:11" ht="49.8" customHeight="1" x14ac:dyDescent="0.35">
      <c r="C4" s="70" t="s">
        <v>83</v>
      </c>
      <c r="D4" s="71"/>
      <c r="E4" s="71"/>
      <c r="F4" s="71"/>
      <c r="G4" s="71"/>
      <c r="H4" s="71"/>
      <c r="I4" s="71"/>
    </row>
    <row r="5" spans="3:11" ht="25.05" customHeight="1" thickBot="1" x14ac:dyDescent="0.4">
      <c r="C5" s="76" t="s">
        <v>94</v>
      </c>
      <c r="D5" s="77"/>
      <c r="E5" s="77"/>
      <c r="F5" s="77"/>
      <c r="G5" s="77"/>
      <c r="H5" s="77"/>
      <c r="I5" s="77"/>
    </row>
    <row r="6" spans="3:11" ht="19.2" customHeight="1" x14ac:dyDescent="0.35">
      <c r="C6" s="72" t="s">
        <v>10</v>
      </c>
      <c r="D6" s="73"/>
      <c r="E6" s="73"/>
      <c r="F6" s="73"/>
      <c r="G6" s="73"/>
      <c r="H6" s="73"/>
      <c r="I6" s="73"/>
    </row>
    <row r="7" spans="3:11" ht="16.8" customHeight="1" thickBot="1" x14ac:dyDescent="0.4">
      <c r="C7" s="74"/>
      <c r="D7" s="75"/>
      <c r="E7" s="75"/>
      <c r="F7" s="75"/>
      <c r="G7" s="75"/>
      <c r="H7" s="75"/>
      <c r="I7" s="75"/>
    </row>
    <row r="8" spans="3:11" ht="82.2" customHeight="1" thickBot="1" x14ac:dyDescent="0.4">
      <c r="C8" s="6" t="s">
        <v>0</v>
      </c>
      <c r="D8" s="7" t="s">
        <v>1</v>
      </c>
      <c r="E8" s="7" t="s">
        <v>11</v>
      </c>
      <c r="F8" s="7" t="s">
        <v>2</v>
      </c>
      <c r="G8" s="7" t="s">
        <v>6</v>
      </c>
      <c r="H8" s="7" t="s">
        <v>3</v>
      </c>
      <c r="I8" s="7" t="s">
        <v>93</v>
      </c>
      <c r="J8" s="2"/>
      <c r="K8" s="1"/>
    </row>
    <row r="9" spans="3:11" ht="116.4" customHeight="1" thickBot="1" x14ac:dyDescent="0.4">
      <c r="C9" s="8" t="s">
        <v>4</v>
      </c>
      <c r="D9" s="9" t="s">
        <v>34</v>
      </c>
      <c r="E9" s="10" t="s">
        <v>5</v>
      </c>
      <c r="F9" s="10">
        <v>1</v>
      </c>
      <c r="G9" s="50"/>
      <c r="H9" s="11">
        <f>F9*G9</f>
        <v>0</v>
      </c>
      <c r="I9" s="11">
        <f>H9*1.23</f>
        <v>0</v>
      </c>
      <c r="J9" s="12">
        <f t="shared" ref="J9:J59" si="0">J10</f>
        <v>0</v>
      </c>
      <c r="K9" s="13"/>
    </row>
    <row r="10" spans="3:11" ht="54" customHeight="1" x14ac:dyDescent="0.35">
      <c r="C10" s="14" t="s">
        <v>7</v>
      </c>
      <c r="D10" s="55" t="s">
        <v>36</v>
      </c>
      <c r="E10" s="56"/>
      <c r="F10" s="56"/>
      <c r="G10" s="57"/>
      <c r="H10" s="15">
        <f>H11+H16</f>
        <v>0</v>
      </c>
      <c r="I10" s="15">
        <f t="shared" ref="I10" si="1">H10*1.23</f>
        <v>0</v>
      </c>
      <c r="J10" s="12">
        <f t="shared" si="0"/>
        <v>0</v>
      </c>
      <c r="K10" s="1"/>
    </row>
    <row r="11" spans="3:11" ht="34.049999999999997" customHeight="1" x14ac:dyDescent="0.35">
      <c r="C11" s="16">
        <v>1</v>
      </c>
      <c r="D11" s="52" t="s">
        <v>25</v>
      </c>
      <c r="E11" s="53"/>
      <c r="F11" s="53"/>
      <c r="G11" s="54"/>
      <c r="H11" s="17">
        <f>SUM(H12:H15)</f>
        <v>0</v>
      </c>
      <c r="I11" s="17">
        <f>H11*1.23</f>
        <v>0</v>
      </c>
      <c r="J11" s="12">
        <f t="shared" si="0"/>
        <v>0</v>
      </c>
      <c r="K11" s="1"/>
    </row>
    <row r="12" spans="3:11" ht="65.400000000000006" customHeight="1" x14ac:dyDescent="0.35">
      <c r="C12" s="18" t="s">
        <v>12</v>
      </c>
      <c r="D12" s="19" t="s">
        <v>64</v>
      </c>
      <c r="E12" s="20" t="s">
        <v>14</v>
      </c>
      <c r="F12" s="20">
        <f>1291*1.2*2</f>
        <v>3098.4</v>
      </c>
      <c r="G12" s="21"/>
      <c r="H12" s="22">
        <f>F12*G12</f>
        <v>0</v>
      </c>
      <c r="I12" s="22">
        <f>H12*1.23</f>
        <v>0</v>
      </c>
      <c r="J12" s="12">
        <f t="shared" si="0"/>
        <v>0</v>
      </c>
      <c r="K12" s="1"/>
    </row>
    <row r="13" spans="3:11" ht="61.8" customHeight="1" x14ac:dyDescent="0.35">
      <c r="C13" s="18" t="s">
        <v>13</v>
      </c>
      <c r="D13" s="19" t="s">
        <v>80</v>
      </c>
      <c r="E13" s="20" t="s">
        <v>14</v>
      </c>
      <c r="F13" s="20">
        <f>F12</f>
        <v>3098.4</v>
      </c>
      <c r="G13" s="21"/>
      <c r="H13" s="22">
        <f>F13*G13</f>
        <v>0</v>
      </c>
      <c r="I13" s="22">
        <f t="shared" ref="I13:I16" si="2">H13*1.23</f>
        <v>0</v>
      </c>
      <c r="J13" s="12">
        <f t="shared" si="0"/>
        <v>0</v>
      </c>
      <c r="K13" s="1"/>
    </row>
    <row r="14" spans="3:11" ht="43.8" customHeight="1" x14ac:dyDescent="0.35">
      <c r="C14" s="18" t="s">
        <v>19</v>
      </c>
      <c r="D14" s="19" t="s">
        <v>81</v>
      </c>
      <c r="E14" s="20" t="s">
        <v>20</v>
      </c>
      <c r="F14" s="20">
        <v>240</v>
      </c>
      <c r="G14" s="21"/>
      <c r="H14" s="22">
        <f>F14*G14</f>
        <v>0</v>
      </c>
      <c r="I14" s="22">
        <f t="shared" si="2"/>
        <v>0</v>
      </c>
      <c r="J14" s="12">
        <f t="shared" si="0"/>
        <v>0</v>
      </c>
      <c r="K14" s="1"/>
    </row>
    <row r="15" spans="3:11" ht="34.049999999999997" customHeight="1" x14ac:dyDescent="0.35">
      <c r="C15" s="23" t="s">
        <v>30</v>
      </c>
      <c r="D15" s="19" t="s">
        <v>26</v>
      </c>
      <c r="E15" s="20" t="s">
        <v>15</v>
      </c>
      <c r="F15" s="20">
        <v>500</v>
      </c>
      <c r="G15" s="21"/>
      <c r="H15" s="22">
        <f>F15*G15</f>
        <v>0</v>
      </c>
      <c r="I15" s="22">
        <f t="shared" si="2"/>
        <v>0</v>
      </c>
      <c r="J15" s="12">
        <f t="shared" si="0"/>
        <v>0</v>
      </c>
      <c r="K15" s="1"/>
    </row>
    <row r="16" spans="3:11" ht="34.049999999999997" customHeight="1" x14ac:dyDescent="0.35">
      <c r="C16" s="16">
        <v>2</v>
      </c>
      <c r="D16" s="52" t="s">
        <v>90</v>
      </c>
      <c r="E16" s="53"/>
      <c r="F16" s="53"/>
      <c r="G16" s="54"/>
      <c r="H16" s="17">
        <f>SUM(H17:H35)</f>
        <v>0</v>
      </c>
      <c r="I16" s="17">
        <f t="shared" si="2"/>
        <v>0</v>
      </c>
      <c r="J16" s="12">
        <f t="shared" si="0"/>
        <v>0</v>
      </c>
      <c r="K16" s="1"/>
    </row>
    <row r="17" spans="3:10" s="1" customFormat="1" ht="34.049999999999997" customHeight="1" x14ac:dyDescent="0.35">
      <c r="C17" s="18" t="s">
        <v>8</v>
      </c>
      <c r="D17" s="19" t="s">
        <v>43</v>
      </c>
      <c r="E17" s="20" t="s">
        <v>16</v>
      </c>
      <c r="F17" s="20">
        <v>993</v>
      </c>
      <c r="G17" s="21"/>
      <c r="H17" s="22">
        <f t="shared" ref="H17:H22" si="3">F17*G17</f>
        <v>0</v>
      </c>
      <c r="I17" s="22">
        <f>H17*1.23</f>
        <v>0</v>
      </c>
      <c r="J17" s="12">
        <f t="shared" si="0"/>
        <v>0</v>
      </c>
    </row>
    <row r="18" spans="3:10" s="1" customFormat="1" ht="34.049999999999997" customHeight="1" x14ac:dyDescent="0.35">
      <c r="C18" s="18" t="s">
        <v>9</v>
      </c>
      <c r="D18" s="19" t="s">
        <v>84</v>
      </c>
      <c r="E18" s="20" t="s">
        <v>16</v>
      </c>
      <c r="F18" s="20">
        <v>297.8</v>
      </c>
      <c r="G18" s="21"/>
      <c r="H18" s="22">
        <f t="shared" si="3"/>
        <v>0</v>
      </c>
      <c r="I18" s="22">
        <f t="shared" ref="I18:I36" si="4">H18*1.23</f>
        <v>0</v>
      </c>
      <c r="J18" s="12">
        <f t="shared" si="0"/>
        <v>0</v>
      </c>
    </row>
    <row r="19" spans="3:10" s="1" customFormat="1" ht="53.4" customHeight="1" x14ac:dyDescent="0.35">
      <c r="C19" s="18" t="s">
        <v>21</v>
      </c>
      <c r="D19" s="19" t="s">
        <v>95</v>
      </c>
      <c r="E19" s="20" t="s">
        <v>16</v>
      </c>
      <c r="F19" s="20">
        <v>21</v>
      </c>
      <c r="G19" s="21"/>
      <c r="H19" s="22">
        <f t="shared" si="3"/>
        <v>0</v>
      </c>
      <c r="I19" s="22">
        <f t="shared" si="4"/>
        <v>0</v>
      </c>
      <c r="J19" s="12">
        <f t="shared" si="0"/>
        <v>0</v>
      </c>
    </row>
    <row r="20" spans="3:10" s="1" customFormat="1" ht="65.400000000000006" customHeight="1" x14ac:dyDescent="0.35">
      <c r="C20" s="18" t="s">
        <v>22</v>
      </c>
      <c r="D20" s="19" t="s">
        <v>96</v>
      </c>
      <c r="E20" s="20" t="s">
        <v>16</v>
      </c>
      <c r="F20" s="20">
        <v>21</v>
      </c>
      <c r="G20" s="21"/>
      <c r="H20" s="22">
        <f t="shared" si="3"/>
        <v>0</v>
      </c>
      <c r="I20" s="22">
        <f t="shared" si="4"/>
        <v>0</v>
      </c>
      <c r="J20" s="12">
        <f t="shared" si="0"/>
        <v>0</v>
      </c>
    </row>
    <row r="21" spans="3:10" s="1" customFormat="1" ht="51.6" customHeight="1" x14ac:dyDescent="0.35">
      <c r="C21" s="18" t="s">
        <v>23</v>
      </c>
      <c r="D21" s="19" t="s">
        <v>97</v>
      </c>
      <c r="E21" s="20" t="s">
        <v>98</v>
      </c>
      <c r="F21" s="20">
        <v>12</v>
      </c>
      <c r="G21" s="21"/>
      <c r="H21" s="22">
        <f t="shared" si="3"/>
        <v>0</v>
      </c>
      <c r="I21" s="22">
        <f t="shared" si="4"/>
        <v>0</v>
      </c>
      <c r="J21" s="12">
        <f t="shared" si="0"/>
        <v>0</v>
      </c>
    </row>
    <row r="22" spans="3:10" s="1" customFormat="1" ht="57" customHeight="1" x14ac:dyDescent="0.35">
      <c r="C22" s="18" t="s">
        <v>24</v>
      </c>
      <c r="D22" s="19" t="s">
        <v>99</v>
      </c>
      <c r="E22" s="20" t="s">
        <v>98</v>
      </c>
      <c r="F22" s="20">
        <v>8</v>
      </c>
      <c r="G22" s="21"/>
      <c r="H22" s="22">
        <f t="shared" si="3"/>
        <v>0</v>
      </c>
      <c r="I22" s="22">
        <f t="shared" si="4"/>
        <v>0</v>
      </c>
      <c r="J22" s="12">
        <f t="shared" si="0"/>
        <v>0</v>
      </c>
    </row>
    <row r="23" spans="3:10" s="1" customFormat="1" ht="34.049999999999997" customHeight="1" x14ac:dyDescent="0.35">
      <c r="C23" s="18" t="s">
        <v>50</v>
      </c>
      <c r="D23" s="19" t="s">
        <v>100</v>
      </c>
      <c r="E23" s="20" t="s">
        <v>101</v>
      </c>
      <c r="F23" s="20">
        <v>43</v>
      </c>
      <c r="G23" s="21"/>
      <c r="H23" s="22">
        <f t="shared" ref="H23:H35" si="5">F23*G23</f>
        <v>0</v>
      </c>
      <c r="I23" s="22">
        <f t="shared" si="4"/>
        <v>0</v>
      </c>
      <c r="J23" s="12">
        <f t="shared" si="0"/>
        <v>0</v>
      </c>
    </row>
    <row r="24" spans="3:10" s="1" customFormat="1" ht="34.049999999999997" customHeight="1" x14ac:dyDescent="0.35">
      <c r="C24" s="18" t="s">
        <v>51</v>
      </c>
      <c r="D24" s="19" t="s">
        <v>102</v>
      </c>
      <c r="E24" s="20" t="s">
        <v>101</v>
      </c>
      <c r="F24" s="20">
        <v>2</v>
      </c>
      <c r="G24" s="21"/>
      <c r="H24" s="22">
        <f t="shared" si="5"/>
        <v>0</v>
      </c>
      <c r="I24" s="22">
        <f t="shared" si="4"/>
        <v>0</v>
      </c>
      <c r="J24" s="12">
        <f t="shared" si="0"/>
        <v>0</v>
      </c>
    </row>
    <row r="25" spans="3:10" s="1" customFormat="1" ht="34.049999999999997" customHeight="1" x14ac:dyDescent="0.35">
      <c r="C25" s="18" t="s">
        <v>52</v>
      </c>
      <c r="D25" s="19" t="s">
        <v>103</v>
      </c>
      <c r="E25" s="20" t="s">
        <v>101</v>
      </c>
      <c r="F25" s="20">
        <v>1</v>
      </c>
      <c r="G25" s="21"/>
      <c r="H25" s="22">
        <f t="shared" si="5"/>
        <v>0</v>
      </c>
      <c r="I25" s="22">
        <f t="shared" si="4"/>
        <v>0</v>
      </c>
      <c r="J25" s="12">
        <f t="shared" si="0"/>
        <v>0</v>
      </c>
    </row>
    <row r="26" spans="3:10" s="1" customFormat="1" ht="34.049999999999997" customHeight="1" x14ac:dyDescent="0.35">
      <c r="C26" s="18" t="s">
        <v>53</v>
      </c>
      <c r="D26" s="19" t="s">
        <v>104</v>
      </c>
      <c r="E26" s="20" t="s">
        <v>105</v>
      </c>
      <c r="F26" s="20">
        <v>43</v>
      </c>
      <c r="G26" s="21"/>
      <c r="H26" s="22">
        <f t="shared" si="5"/>
        <v>0</v>
      </c>
      <c r="I26" s="22">
        <f t="shared" si="4"/>
        <v>0</v>
      </c>
      <c r="J26" s="12">
        <f t="shared" si="0"/>
        <v>0</v>
      </c>
    </row>
    <row r="27" spans="3:10" s="1" customFormat="1" ht="34.049999999999997" customHeight="1" x14ac:dyDescent="0.35">
      <c r="C27" s="18" t="s">
        <v>54</v>
      </c>
      <c r="D27" s="19" t="s">
        <v>106</v>
      </c>
      <c r="E27" s="20" t="s">
        <v>105</v>
      </c>
      <c r="F27" s="20">
        <v>2</v>
      </c>
      <c r="G27" s="21"/>
      <c r="H27" s="22">
        <f t="shared" si="5"/>
        <v>0</v>
      </c>
      <c r="I27" s="22">
        <f t="shared" si="4"/>
        <v>0</v>
      </c>
      <c r="J27" s="12">
        <f t="shared" si="0"/>
        <v>0</v>
      </c>
    </row>
    <row r="28" spans="3:10" s="1" customFormat="1" ht="34.049999999999997" customHeight="1" x14ac:dyDescent="0.35">
      <c r="C28" s="18" t="s">
        <v>55</v>
      </c>
      <c r="D28" s="19" t="s">
        <v>107</v>
      </c>
      <c r="E28" s="20" t="s">
        <v>105</v>
      </c>
      <c r="F28" s="20">
        <v>1</v>
      </c>
      <c r="G28" s="21"/>
      <c r="H28" s="22">
        <f t="shared" si="5"/>
        <v>0</v>
      </c>
      <c r="I28" s="22">
        <f t="shared" si="4"/>
        <v>0</v>
      </c>
      <c r="J28" s="12">
        <f t="shared" si="0"/>
        <v>0</v>
      </c>
    </row>
    <row r="29" spans="3:10" s="1" customFormat="1" ht="52.2" customHeight="1" x14ac:dyDescent="0.35">
      <c r="C29" s="18" t="s">
        <v>56</v>
      </c>
      <c r="D29" s="19" t="s">
        <v>108</v>
      </c>
      <c r="E29" s="20" t="s">
        <v>109</v>
      </c>
      <c r="F29" s="20">
        <v>1291</v>
      </c>
      <c r="G29" s="21"/>
      <c r="H29" s="22">
        <f t="shared" si="5"/>
        <v>0</v>
      </c>
      <c r="I29" s="22">
        <f t="shared" si="4"/>
        <v>0</v>
      </c>
      <c r="J29" s="12">
        <f t="shared" si="0"/>
        <v>0</v>
      </c>
    </row>
    <row r="30" spans="3:10" s="1" customFormat="1" ht="51" customHeight="1" x14ac:dyDescent="0.35">
      <c r="C30" s="18" t="s">
        <v>57</v>
      </c>
      <c r="D30" s="19" t="s">
        <v>44</v>
      </c>
      <c r="E30" s="20" t="s">
        <v>109</v>
      </c>
      <c r="F30" s="20">
        <v>1291</v>
      </c>
      <c r="G30" s="21"/>
      <c r="H30" s="22">
        <f t="shared" si="5"/>
        <v>0</v>
      </c>
      <c r="I30" s="22">
        <f t="shared" si="4"/>
        <v>0</v>
      </c>
      <c r="J30" s="12">
        <f t="shared" si="0"/>
        <v>0</v>
      </c>
    </row>
    <row r="31" spans="3:10" s="1" customFormat="1" ht="47.4" customHeight="1" x14ac:dyDescent="0.35">
      <c r="C31" s="18" t="s">
        <v>58</v>
      </c>
      <c r="D31" s="19" t="s">
        <v>110</v>
      </c>
      <c r="E31" s="20" t="s">
        <v>109</v>
      </c>
      <c r="F31" s="20">
        <v>1291</v>
      </c>
      <c r="G31" s="21"/>
      <c r="H31" s="22">
        <f t="shared" si="5"/>
        <v>0</v>
      </c>
      <c r="I31" s="22">
        <f t="shared" si="4"/>
        <v>0</v>
      </c>
      <c r="J31" s="12">
        <f t="shared" si="0"/>
        <v>0</v>
      </c>
    </row>
    <row r="32" spans="3:10" s="1" customFormat="1" ht="51.6" customHeight="1" x14ac:dyDescent="0.35">
      <c r="C32" s="18" t="s">
        <v>59</v>
      </c>
      <c r="D32" s="19" t="s">
        <v>45</v>
      </c>
      <c r="E32" s="20" t="s">
        <v>111</v>
      </c>
      <c r="F32" s="20">
        <v>3</v>
      </c>
      <c r="G32" s="21"/>
      <c r="H32" s="22">
        <f t="shared" si="5"/>
        <v>0</v>
      </c>
      <c r="I32" s="22">
        <f t="shared" si="4"/>
        <v>0</v>
      </c>
      <c r="J32" s="12">
        <f t="shared" si="0"/>
        <v>0</v>
      </c>
    </row>
    <row r="33" spans="3:10" s="1" customFormat="1" ht="47.4" customHeight="1" x14ac:dyDescent="0.35">
      <c r="C33" s="18" t="s">
        <v>60</v>
      </c>
      <c r="D33" s="19" t="s">
        <v>47</v>
      </c>
      <c r="E33" s="20" t="s">
        <v>111</v>
      </c>
      <c r="F33" s="20">
        <v>1</v>
      </c>
      <c r="G33" s="21"/>
      <c r="H33" s="22">
        <f t="shared" si="5"/>
        <v>0</v>
      </c>
      <c r="I33" s="22">
        <f t="shared" si="4"/>
        <v>0</v>
      </c>
      <c r="J33" s="12">
        <f t="shared" si="0"/>
        <v>0</v>
      </c>
    </row>
    <row r="34" spans="3:10" s="1" customFormat="1" ht="49.8" customHeight="1" x14ac:dyDescent="0.35">
      <c r="C34" s="18" t="s">
        <v>61</v>
      </c>
      <c r="D34" s="19" t="s">
        <v>46</v>
      </c>
      <c r="E34" s="20" t="s">
        <v>111</v>
      </c>
      <c r="F34" s="20">
        <v>2</v>
      </c>
      <c r="G34" s="21"/>
      <c r="H34" s="22">
        <f t="shared" si="5"/>
        <v>0</v>
      </c>
      <c r="I34" s="22">
        <f t="shared" si="4"/>
        <v>0</v>
      </c>
      <c r="J34" s="12">
        <f t="shared" si="0"/>
        <v>0</v>
      </c>
    </row>
    <row r="35" spans="3:10" s="1" customFormat="1" ht="63.6" customHeight="1" thickBot="1" x14ac:dyDescent="0.4">
      <c r="C35" s="18" t="s">
        <v>62</v>
      </c>
      <c r="D35" s="19" t="s">
        <v>48</v>
      </c>
      <c r="E35" s="20" t="s">
        <v>111</v>
      </c>
      <c r="F35" s="20">
        <v>43</v>
      </c>
      <c r="G35" s="21"/>
      <c r="H35" s="22">
        <f t="shared" si="5"/>
        <v>0</v>
      </c>
      <c r="I35" s="22">
        <f t="shared" si="4"/>
        <v>0</v>
      </c>
      <c r="J35" s="12">
        <f>J65</f>
        <v>0</v>
      </c>
    </row>
    <row r="36" spans="3:10" s="1" customFormat="1" ht="34.049999999999997" customHeight="1" x14ac:dyDescent="0.35">
      <c r="C36" s="14" t="s">
        <v>18</v>
      </c>
      <c r="D36" s="55" t="s">
        <v>91</v>
      </c>
      <c r="E36" s="56"/>
      <c r="F36" s="56"/>
      <c r="G36" s="57"/>
      <c r="H36" s="15">
        <f>H37</f>
        <v>0</v>
      </c>
      <c r="I36" s="15">
        <f t="shared" si="4"/>
        <v>0</v>
      </c>
      <c r="J36" s="12">
        <f t="shared" si="0"/>
        <v>0</v>
      </c>
    </row>
    <row r="37" spans="3:10" s="1" customFormat="1" ht="34.049999999999997" customHeight="1" x14ac:dyDescent="0.35">
      <c r="C37" s="16">
        <v>1</v>
      </c>
      <c r="D37" s="52" t="s">
        <v>27</v>
      </c>
      <c r="E37" s="53"/>
      <c r="F37" s="53"/>
      <c r="G37" s="54"/>
      <c r="H37" s="17">
        <f>SUM(H38:H46)</f>
        <v>0</v>
      </c>
      <c r="I37" s="17">
        <f>H37*1.23</f>
        <v>0</v>
      </c>
      <c r="J37" s="12">
        <f t="shared" si="0"/>
        <v>0</v>
      </c>
    </row>
    <row r="38" spans="3:10" s="1" customFormat="1" ht="49.8" customHeight="1" x14ac:dyDescent="0.35">
      <c r="C38" s="18" t="s">
        <v>12</v>
      </c>
      <c r="D38" s="24" t="s">
        <v>79</v>
      </c>
      <c r="E38" s="20" t="s">
        <v>5</v>
      </c>
      <c r="F38" s="20">
        <v>2</v>
      </c>
      <c r="G38" s="25"/>
      <c r="H38" s="22">
        <f>F38*G38</f>
        <v>0</v>
      </c>
      <c r="I38" s="22">
        <f>H38*1.23</f>
        <v>0</v>
      </c>
      <c r="J38" s="12">
        <f t="shared" si="0"/>
        <v>0</v>
      </c>
    </row>
    <row r="39" spans="3:10" s="1" customFormat="1" ht="55.8" customHeight="1" x14ac:dyDescent="0.35">
      <c r="C39" s="18" t="s">
        <v>13</v>
      </c>
      <c r="D39" s="19" t="s">
        <v>71</v>
      </c>
      <c r="E39" s="20" t="s">
        <v>5</v>
      </c>
      <c r="F39" s="20">
        <v>2</v>
      </c>
      <c r="G39" s="25"/>
      <c r="H39" s="22">
        <f>F39*G39</f>
        <v>0</v>
      </c>
      <c r="I39" s="22">
        <f t="shared" ref="I39:I47" si="6">H39*1.23</f>
        <v>0</v>
      </c>
      <c r="J39" s="12">
        <f t="shared" si="0"/>
        <v>0</v>
      </c>
    </row>
    <row r="40" spans="3:10" s="1" customFormat="1" ht="49.2" customHeight="1" x14ac:dyDescent="0.35">
      <c r="C40" s="18" t="s">
        <v>19</v>
      </c>
      <c r="D40" s="24" t="s">
        <v>38</v>
      </c>
      <c r="E40" s="20" t="s">
        <v>5</v>
      </c>
      <c r="F40" s="20">
        <v>1</v>
      </c>
      <c r="G40" s="21"/>
      <c r="H40" s="22">
        <f>F40*G40</f>
        <v>0</v>
      </c>
      <c r="I40" s="22">
        <f t="shared" si="6"/>
        <v>0</v>
      </c>
      <c r="J40" s="12">
        <f t="shared" si="0"/>
        <v>0</v>
      </c>
    </row>
    <row r="41" spans="3:10" s="1" customFormat="1" ht="45.6" customHeight="1" x14ac:dyDescent="0.35">
      <c r="C41" s="23" t="s">
        <v>30</v>
      </c>
      <c r="D41" s="24" t="s">
        <v>39</v>
      </c>
      <c r="E41" s="20" t="s">
        <v>5</v>
      </c>
      <c r="F41" s="20">
        <v>1</v>
      </c>
      <c r="G41" s="21"/>
      <c r="H41" s="22">
        <f t="shared" ref="H41:H46" si="7">F41*G41</f>
        <v>0</v>
      </c>
      <c r="I41" s="22">
        <f t="shared" si="6"/>
        <v>0</v>
      </c>
      <c r="J41" s="12">
        <f t="shared" si="0"/>
        <v>0</v>
      </c>
    </row>
    <row r="42" spans="3:10" s="1" customFormat="1" ht="43.2" customHeight="1" x14ac:dyDescent="0.35">
      <c r="C42" s="23" t="s">
        <v>31</v>
      </c>
      <c r="D42" s="24" t="s">
        <v>40</v>
      </c>
      <c r="E42" s="20" t="s">
        <v>5</v>
      </c>
      <c r="F42" s="20">
        <v>2</v>
      </c>
      <c r="G42" s="26"/>
      <c r="H42" s="22">
        <f t="shared" si="7"/>
        <v>0</v>
      </c>
      <c r="I42" s="22">
        <f t="shared" si="6"/>
        <v>0</v>
      </c>
      <c r="J42" s="12">
        <f t="shared" si="0"/>
        <v>0</v>
      </c>
    </row>
    <row r="43" spans="3:10" s="1" customFormat="1" ht="58.2" customHeight="1" x14ac:dyDescent="0.35">
      <c r="C43" s="23" t="s">
        <v>32</v>
      </c>
      <c r="D43" s="24" t="s">
        <v>41</v>
      </c>
      <c r="E43" s="20" t="s">
        <v>5</v>
      </c>
      <c r="F43" s="20">
        <v>1</v>
      </c>
      <c r="G43" s="21"/>
      <c r="H43" s="22">
        <f t="shared" si="7"/>
        <v>0</v>
      </c>
      <c r="I43" s="22">
        <f t="shared" si="6"/>
        <v>0</v>
      </c>
      <c r="J43" s="12">
        <f>J44</f>
        <v>0</v>
      </c>
    </row>
    <row r="44" spans="3:10" s="1" customFormat="1" ht="45" customHeight="1" x14ac:dyDescent="0.35">
      <c r="C44" s="23" t="s">
        <v>33</v>
      </c>
      <c r="D44" s="19" t="s">
        <v>42</v>
      </c>
      <c r="E44" s="20" t="s">
        <v>5</v>
      </c>
      <c r="F44" s="20">
        <v>1</v>
      </c>
      <c r="G44" s="21"/>
      <c r="H44" s="27">
        <f t="shared" si="7"/>
        <v>0</v>
      </c>
      <c r="I44" s="27">
        <f t="shared" si="6"/>
        <v>0</v>
      </c>
      <c r="J44" s="12">
        <f>J47</f>
        <v>0</v>
      </c>
    </row>
    <row r="45" spans="3:10" s="1" customFormat="1" ht="45.6" customHeight="1" x14ac:dyDescent="0.35">
      <c r="C45" s="28" t="s">
        <v>67</v>
      </c>
      <c r="D45" s="29" t="s">
        <v>68</v>
      </c>
      <c r="E45" s="30" t="s">
        <v>5</v>
      </c>
      <c r="F45" s="30">
        <v>2</v>
      </c>
      <c r="G45" s="31"/>
      <c r="H45" s="27">
        <f t="shared" si="7"/>
        <v>0</v>
      </c>
      <c r="I45" s="27">
        <f t="shared" si="6"/>
        <v>0</v>
      </c>
      <c r="J45" s="12">
        <f>J46</f>
        <v>0</v>
      </c>
    </row>
    <row r="46" spans="3:10" s="1" customFormat="1" ht="34.049999999999997" customHeight="1" thickBot="1" x14ac:dyDescent="0.4">
      <c r="C46" s="32" t="s">
        <v>69</v>
      </c>
      <c r="D46" s="33" t="s">
        <v>70</v>
      </c>
      <c r="E46" s="34" t="s">
        <v>5</v>
      </c>
      <c r="F46" s="34">
        <v>2</v>
      </c>
      <c r="G46" s="35"/>
      <c r="H46" s="27">
        <f t="shared" si="7"/>
        <v>0</v>
      </c>
      <c r="I46" s="27">
        <f t="shared" si="6"/>
        <v>0</v>
      </c>
      <c r="J46" s="12">
        <f>J47</f>
        <v>0</v>
      </c>
    </row>
    <row r="47" spans="3:10" s="1" customFormat="1" ht="34.049999999999997" customHeight="1" x14ac:dyDescent="0.35">
      <c r="C47" s="14" t="s">
        <v>28</v>
      </c>
      <c r="D47" s="55" t="s">
        <v>37</v>
      </c>
      <c r="E47" s="56"/>
      <c r="F47" s="56"/>
      <c r="G47" s="57"/>
      <c r="H47" s="15">
        <f>H48+H52</f>
        <v>0</v>
      </c>
      <c r="I47" s="15">
        <f t="shared" si="6"/>
        <v>0</v>
      </c>
      <c r="J47" s="12">
        <f t="shared" si="0"/>
        <v>0</v>
      </c>
    </row>
    <row r="48" spans="3:10" s="1" customFormat="1" ht="34.049999999999997" customHeight="1" x14ac:dyDescent="0.35">
      <c r="C48" s="16">
        <v>1</v>
      </c>
      <c r="D48" s="52" t="s">
        <v>25</v>
      </c>
      <c r="E48" s="53"/>
      <c r="F48" s="53"/>
      <c r="G48" s="54"/>
      <c r="H48" s="17">
        <f>SUM(H49:H51)</f>
        <v>0</v>
      </c>
      <c r="I48" s="17">
        <f>H48*1.23</f>
        <v>0</v>
      </c>
      <c r="J48" s="12">
        <f t="shared" si="0"/>
        <v>0</v>
      </c>
    </row>
    <row r="49" spans="3:10" s="1" customFormat="1" ht="66" customHeight="1" x14ac:dyDescent="0.35">
      <c r="C49" s="18" t="s">
        <v>12</v>
      </c>
      <c r="D49" s="19" t="s">
        <v>64</v>
      </c>
      <c r="E49" s="20" t="s">
        <v>14</v>
      </c>
      <c r="F49" s="20">
        <f>57*50</f>
        <v>2850</v>
      </c>
      <c r="G49" s="21"/>
      <c r="H49" s="22">
        <f>F49*G49</f>
        <v>0</v>
      </c>
      <c r="I49" s="22">
        <f>H49*1.23</f>
        <v>0</v>
      </c>
      <c r="J49" s="12">
        <f t="shared" si="0"/>
        <v>0</v>
      </c>
    </row>
    <row r="50" spans="3:10" s="1" customFormat="1" ht="84" customHeight="1" x14ac:dyDescent="0.35">
      <c r="C50" s="18" t="s">
        <v>13</v>
      </c>
      <c r="D50" s="19" t="s">
        <v>80</v>
      </c>
      <c r="E50" s="20" t="s">
        <v>14</v>
      </c>
      <c r="F50" s="20">
        <f>F49</f>
        <v>2850</v>
      </c>
      <c r="G50" s="21"/>
      <c r="H50" s="22">
        <f t="shared" ref="H50:H51" si="8">F50*G50</f>
        <v>0</v>
      </c>
      <c r="I50" s="22">
        <f t="shared" ref="I50:I51" si="9">H50*1.23</f>
        <v>0</v>
      </c>
      <c r="J50" s="12">
        <f t="shared" si="0"/>
        <v>0</v>
      </c>
    </row>
    <row r="51" spans="3:10" s="1" customFormat="1" ht="57.6" customHeight="1" x14ac:dyDescent="0.35">
      <c r="C51" s="18" t="s">
        <v>19</v>
      </c>
      <c r="D51" s="19" t="s">
        <v>63</v>
      </c>
      <c r="E51" s="20" t="s">
        <v>20</v>
      </c>
      <c r="F51" s="20">
        <f>24*20</f>
        <v>480</v>
      </c>
      <c r="G51" s="21"/>
      <c r="H51" s="22">
        <f t="shared" si="8"/>
        <v>0</v>
      </c>
      <c r="I51" s="22">
        <f t="shared" si="9"/>
        <v>0</v>
      </c>
      <c r="J51" s="12">
        <f t="shared" si="0"/>
        <v>0</v>
      </c>
    </row>
    <row r="52" spans="3:10" s="1" customFormat="1" ht="34.049999999999997" customHeight="1" x14ac:dyDescent="0.35">
      <c r="C52" s="16">
        <v>2</v>
      </c>
      <c r="D52" s="52" t="s">
        <v>27</v>
      </c>
      <c r="E52" s="53"/>
      <c r="F52" s="53"/>
      <c r="G52" s="54"/>
      <c r="H52" s="17">
        <f>SUM(H53:H55)</f>
        <v>0</v>
      </c>
      <c r="I52" s="17">
        <f>H52*1.23</f>
        <v>0</v>
      </c>
      <c r="J52" s="12">
        <f t="shared" si="0"/>
        <v>0</v>
      </c>
    </row>
    <row r="53" spans="3:10" s="1" customFormat="1" ht="52.2" customHeight="1" x14ac:dyDescent="0.35">
      <c r="C53" s="36" t="s">
        <v>8</v>
      </c>
      <c r="D53" s="19" t="s">
        <v>65</v>
      </c>
      <c r="E53" s="20" t="s">
        <v>5</v>
      </c>
      <c r="F53" s="20">
        <v>43</v>
      </c>
      <c r="G53" s="21"/>
      <c r="H53" s="22">
        <f>F53*G53</f>
        <v>0</v>
      </c>
      <c r="I53" s="22">
        <f>H53*1.23</f>
        <v>0</v>
      </c>
      <c r="J53" s="12">
        <f t="shared" si="0"/>
        <v>0</v>
      </c>
    </row>
    <row r="54" spans="3:10" s="1" customFormat="1" ht="55.2" customHeight="1" x14ac:dyDescent="0.35">
      <c r="C54" s="36" t="s">
        <v>9</v>
      </c>
      <c r="D54" s="19" t="s">
        <v>66</v>
      </c>
      <c r="E54" s="20" t="s">
        <v>5</v>
      </c>
      <c r="F54" s="20">
        <v>14</v>
      </c>
      <c r="G54" s="21"/>
      <c r="H54" s="22">
        <f t="shared" ref="H54:H55" si="10">F54*G54</f>
        <v>0</v>
      </c>
      <c r="I54" s="22">
        <f t="shared" ref="I54:I56" si="11">H54*1.23</f>
        <v>0</v>
      </c>
      <c r="J54" s="12">
        <f t="shared" si="0"/>
        <v>0</v>
      </c>
    </row>
    <row r="55" spans="3:10" s="1" customFormat="1" ht="72" customHeight="1" thickBot="1" x14ac:dyDescent="0.4">
      <c r="C55" s="37" t="s">
        <v>21</v>
      </c>
      <c r="D55" s="33" t="s">
        <v>35</v>
      </c>
      <c r="E55" s="34" t="s">
        <v>5</v>
      </c>
      <c r="F55" s="34">
        <v>57</v>
      </c>
      <c r="G55" s="38"/>
      <c r="H55" s="39">
        <f t="shared" si="10"/>
        <v>0</v>
      </c>
      <c r="I55" s="39">
        <f t="shared" si="11"/>
        <v>0</v>
      </c>
      <c r="J55" s="12">
        <f t="shared" si="0"/>
        <v>0</v>
      </c>
    </row>
    <row r="56" spans="3:10" s="1" customFormat="1" ht="34.049999999999997" customHeight="1" x14ac:dyDescent="0.35">
      <c r="C56" s="40" t="s">
        <v>29</v>
      </c>
      <c r="D56" s="62" t="s">
        <v>92</v>
      </c>
      <c r="E56" s="63"/>
      <c r="F56" s="63"/>
      <c r="G56" s="64"/>
      <c r="H56" s="41">
        <f>H57</f>
        <v>0</v>
      </c>
      <c r="I56" s="41">
        <f t="shared" si="11"/>
        <v>0</v>
      </c>
      <c r="J56" s="12">
        <f t="shared" si="0"/>
        <v>0</v>
      </c>
    </row>
    <row r="57" spans="3:10" s="1" customFormat="1" ht="34.049999999999997" customHeight="1" x14ac:dyDescent="0.35">
      <c r="C57" s="16">
        <v>1</v>
      </c>
      <c r="D57" s="52" t="s">
        <v>27</v>
      </c>
      <c r="E57" s="53"/>
      <c r="F57" s="53"/>
      <c r="G57" s="54"/>
      <c r="H57" s="17">
        <f>SUM(H58:H63)</f>
        <v>0</v>
      </c>
      <c r="I57" s="17">
        <f>H57*1.23</f>
        <v>0</v>
      </c>
      <c r="J57" s="12">
        <f t="shared" si="0"/>
        <v>0</v>
      </c>
    </row>
    <row r="58" spans="3:10" s="1" customFormat="1" ht="34.049999999999997" customHeight="1" x14ac:dyDescent="0.35">
      <c r="C58" s="18" t="s">
        <v>12</v>
      </c>
      <c r="D58" s="24" t="s">
        <v>72</v>
      </c>
      <c r="E58" s="20" t="s">
        <v>5</v>
      </c>
      <c r="F58" s="20">
        <v>1</v>
      </c>
      <c r="G58" s="21"/>
      <c r="H58" s="22">
        <f t="shared" ref="H58:H63" si="12">F58*G58</f>
        <v>0</v>
      </c>
      <c r="I58" s="22">
        <f>H58*1.23</f>
        <v>0</v>
      </c>
      <c r="J58" s="12">
        <f t="shared" si="0"/>
        <v>0</v>
      </c>
    </row>
    <row r="59" spans="3:10" s="1" customFormat="1" ht="54" customHeight="1" x14ac:dyDescent="0.35">
      <c r="C59" s="18" t="s">
        <v>13</v>
      </c>
      <c r="D59" s="19" t="s">
        <v>73</v>
      </c>
      <c r="E59" s="20" t="s">
        <v>5</v>
      </c>
      <c r="F59" s="20">
        <v>1</v>
      </c>
      <c r="G59" s="21"/>
      <c r="H59" s="22">
        <f t="shared" si="12"/>
        <v>0</v>
      </c>
      <c r="I59" s="22">
        <f t="shared" ref="I59:I63" si="13">H59*1.23</f>
        <v>0</v>
      </c>
      <c r="J59" s="12">
        <f t="shared" si="0"/>
        <v>0</v>
      </c>
    </row>
    <row r="60" spans="3:10" s="1" customFormat="1" ht="34.049999999999997" customHeight="1" x14ac:dyDescent="0.35">
      <c r="C60" s="18" t="s">
        <v>19</v>
      </c>
      <c r="D60" s="24" t="s">
        <v>74</v>
      </c>
      <c r="E60" s="20" t="s">
        <v>5</v>
      </c>
      <c r="F60" s="20">
        <v>1</v>
      </c>
      <c r="G60" s="21"/>
      <c r="H60" s="22">
        <f t="shared" si="12"/>
        <v>0</v>
      </c>
      <c r="I60" s="22">
        <f t="shared" si="13"/>
        <v>0</v>
      </c>
      <c r="J60" s="12">
        <f t="shared" ref="J60:J61" si="14">J61</f>
        <v>0</v>
      </c>
    </row>
    <row r="61" spans="3:10" s="1" customFormat="1" ht="73.2" customHeight="1" x14ac:dyDescent="0.35">
      <c r="C61" s="23" t="s">
        <v>30</v>
      </c>
      <c r="D61" s="24" t="s">
        <v>78</v>
      </c>
      <c r="E61" s="20" t="s">
        <v>5</v>
      </c>
      <c r="F61" s="20">
        <v>1</v>
      </c>
      <c r="G61" s="21"/>
      <c r="H61" s="22">
        <f t="shared" si="12"/>
        <v>0</v>
      </c>
      <c r="I61" s="22">
        <f t="shared" si="13"/>
        <v>0</v>
      </c>
      <c r="J61" s="12">
        <f t="shared" si="14"/>
        <v>0</v>
      </c>
    </row>
    <row r="62" spans="3:10" s="1" customFormat="1" ht="34.049999999999997" customHeight="1" x14ac:dyDescent="0.35">
      <c r="C62" s="23" t="s">
        <v>31</v>
      </c>
      <c r="D62" s="24" t="s">
        <v>75</v>
      </c>
      <c r="E62" s="20" t="s">
        <v>5</v>
      </c>
      <c r="F62" s="20">
        <v>1</v>
      </c>
      <c r="G62" s="21"/>
      <c r="H62" s="22">
        <f t="shared" si="12"/>
        <v>0</v>
      </c>
      <c r="I62" s="22">
        <f t="shared" si="13"/>
        <v>0</v>
      </c>
      <c r="J62" s="12">
        <f>J63</f>
        <v>0</v>
      </c>
    </row>
    <row r="63" spans="3:10" s="1" customFormat="1" ht="34.049999999999997" customHeight="1" x14ac:dyDescent="0.35">
      <c r="C63" s="18" t="s">
        <v>69</v>
      </c>
      <c r="D63" s="19" t="s">
        <v>70</v>
      </c>
      <c r="E63" s="20" t="s">
        <v>5</v>
      </c>
      <c r="F63" s="20">
        <v>2</v>
      </c>
      <c r="G63" s="21"/>
      <c r="H63" s="22">
        <f t="shared" si="12"/>
        <v>0</v>
      </c>
      <c r="I63" s="22">
        <f t="shared" si="13"/>
        <v>0</v>
      </c>
      <c r="J63" s="12">
        <f>J69</f>
        <v>0</v>
      </c>
    </row>
    <row r="64" spans="3:10" s="1" customFormat="1" ht="34.049999999999997" customHeight="1" x14ac:dyDescent="0.35">
      <c r="C64" s="42" t="s">
        <v>76</v>
      </c>
      <c r="D64" s="65" t="s">
        <v>87</v>
      </c>
      <c r="E64" s="66"/>
      <c r="F64" s="66"/>
      <c r="G64" s="67"/>
      <c r="H64" s="43">
        <f>SUM(H65:H68)</f>
        <v>0</v>
      </c>
      <c r="I64" s="43">
        <f t="shared" ref="I64:I70" si="15">H64*1.23</f>
        <v>0</v>
      </c>
      <c r="J64" s="12"/>
    </row>
    <row r="65" spans="3:12" ht="34.049999999999997" customHeight="1" x14ac:dyDescent="0.35">
      <c r="C65" s="44" t="s">
        <v>12</v>
      </c>
      <c r="D65" s="19" t="s">
        <v>85</v>
      </c>
      <c r="E65" s="20" t="s">
        <v>5</v>
      </c>
      <c r="F65" s="20">
        <v>6</v>
      </c>
      <c r="G65" s="26"/>
      <c r="H65" s="22">
        <f>G65*F65</f>
        <v>0</v>
      </c>
      <c r="I65" s="22">
        <f t="shared" si="15"/>
        <v>0</v>
      </c>
      <c r="J65" s="12">
        <f>J66</f>
        <v>0</v>
      </c>
      <c r="K65" s="1"/>
    </row>
    <row r="66" spans="3:12" ht="34.049999999999997" customHeight="1" x14ac:dyDescent="0.35">
      <c r="C66" s="44" t="s">
        <v>13</v>
      </c>
      <c r="D66" s="19" t="s">
        <v>77</v>
      </c>
      <c r="E66" s="20" t="s">
        <v>5</v>
      </c>
      <c r="F66" s="20">
        <v>1</v>
      </c>
      <c r="G66" s="26"/>
      <c r="H66" s="22">
        <f>F66*G66</f>
        <v>0</v>
      </c>
      <c r="I66" s="22">
        <f t="shared" si="15"/>
        <v>0</v>
      </c>
      <c r="J66" s="12">
        <f>J68</f>
        <v>0</v>
      </c>
      <c r="K66" s="1"/>
    </row>
    <row r="67" spans="3:12" ht="55.2" customHeight="1" x14ac:dyDescent="0.35">
      <c r="C67" s="44" t="s">
        <v>19</v>
      </c>
      <c r="D67" s="19" t="s">
        <v>49</v>
      </c>
      <c r="E67" s="20" t="s">
        <v>5</v>
      </c>
      <c r="F67" s="20">
        <v>1</v>
      </c>
      <c r="G67" s="26"/>
      <c r="H67" s="27">
        <f>G67*F67</f>
        <v>0</v>
      </c>
      <c r="I67" s="27">
        <f>H67*1.23</f>
        <v>0</v>
      </c>
      <c r="J67" s="12"/>
      <c r="K67" s="1"/>
    </row>
    <row r="68" spans="3:12" ht="51.6" customHeight="1" x14ac:dyDescent="0.35">
      <c r="C68" s="44" t="s">
        <v>30</v>
      </c>
      <c r="D68" s="45" t="s">
        <v>86</v>
      </c>
      <c r="E68" s="20" t="s">
        <v>5</v>
      </c>
      <c r="F68" s="20">
        <v>1</v>
      </c>
      <c r="G68" s="21"/>
      <c r="H68" s="27">
        <f>G68*F68</f>
        <v>0</v>
      </c>
      <c r="I68" s="27">
        <f>H68*1.23</f>
        <v>0</v>
      </c>
      <c r="J68" s="12">
        <f>J36</f>
        <v>0</v>
      </c>
      <c r="K68" s="1"/>
      <c r="L68" s="13"/>
    </row>
    <row r="69" spans="3:12" ht="43.8" customHeight="1" x14ac:dyDescent="0.35">
      <c r="C69" s="46" t="s">
        <v>82</v>
      </c>
      <c r="D69" s="62" t="s">
        <v>89</v>
      </c>
      <c r="E69" s="63"/>
      <c r="F69" s="63"/>
      <c r="G69" s="64"/>
      <c r="H69" s="51"/>
      <c r="I69" s="41">
        <f t="shared" si="15"/>
        <v>0</v>
      </c>
      <c r="J69" s="12">
        <f>H70</f>
        <v>0</v>
      </c>
      <c r="K69" s="13"/>
      <c r="L69" s="13"/>
    </row>
    <row r="70" spans="3:12" ht="30" customHeight="1" x14ac:dyDescent="0.35">
      <c r="D70" s="59" t="s">
        <v>88</v>
      </c>
      <c r="E70" s="60"/>
      <c r="F70" s="60"/>
      <c r="G70" s="61"/>
      <c r="H70" s="47">
        <f>H69+H64+H56+H47+H36+H10+H9</f>
        <v>0</v>
      </c>
      <c r="I70" s="47">
        <f t="shared" si="15"/>
        <v>0</v>
      </c>
      <c r="J70" s="12"/>
      <c r="K70" s="1"/>
    </row>
    <row r="71" spans="3:12" x14ac:dyDescent="0.35">
      <c r="D71" s="48"/>
      <c r="I71" s="49"/>
      <c r="J71" s="2"/>
      <c r="K71" s="1"/>
    </row>
    <row r="72" spans="3:12" ht="24.6" customHeight="1" x14ac:dyDescent="0.35">
      <c r="C72" s="58"/>
      <c r="D72" s="58"/>
      <c r="E72" s="58"/>
      <c r="F72" s="58"/>
      <c r="G72" s="58"/>
      <c r="H72" s="58"/>
      <c r="I72" s="58"/>
    </row>
    <row r="74" spans="3:12" ht="60.6" customHeight="1" x14ac:dyDescent="0.35"/>
  </sheetData>
  <mergeCells count="18">
    <mergeCell ref="C2:I2"/>
    <mergeCell ref="C4:I4"/>
    <mergeCell ref="C6:I7"/>
    <mergeCell ref="C5:I5"/>
    <mergeCell ref="D10:G10"/>
    <mergeCell ref="D11:G11"/>
    <mergeCell ref="D36:G36"/>
    <mergeCell ref="D47:G47"/>
    <mergeCell ref="C72:I72"/>
    <mergeCell ref="D70:G70"/>
    <mergeCell ref="D57:G57"/>
    <mergeCell ref="D56:G56"/>
    <mergeCell ref="D16:G16"/>
    <mergeCell ref="D37:G37"/>
    <mergeCell ref="D48:G48"/>
    <mergeCell ref="D52:G52"/>
    <mergeCell ref="D64:G64"/>
    <mergeCell ref="D69:G69"/>
  </mergeCells>
  <printOptions verticalCentered="1"/>
  <pageMargins left="7.874015748031496E-2" right="7.874015748031496E-2" top="0.47244094488188981" bottom="0.74803149606299213" header="0.27559055118110237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2025-09-15T08:50:55Z</dcterms:modified>
</cp:coreProperties>
</file>